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1.20\daie\Evidencias GM\BOLETIN\"/>
    </mc:Choice>
  </mc:AlternateContent>
  <bookViews>
    <workbookView xWindow="0" yWindow="0" windowWidth="24000" windowHeight="9300"/>
  </bookViews>
  <sheets>
    <sheet name="Boletin 47" sheetId="1" r:id="rId1"/>
  </sheets>
  <definedNames>
    <definedName name="_xlnm._FilterDatabase" localSheetId="0" hidden="1">'Boletin 47'!$A$7:$C$7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0" i="1" s="1"/>
  <c r="B156" i="1" l="1"/>
  <c r="B157" i="1"/>
  <c r="B155" i="1"/>
  <c r="C11" i="1" l="1"/>
  <c r="C8" i="1" l="1"/>
  <c r="C15" i="1"/>
  <c r="C13" i="1"/>
  <c r="C12" i="1"/>
  <c r="C14" i="1"/>
  <c r="C16" i="1"/>
  <c r="C9" i="1"/>
  <c r="B59" i="1"/>
  <c r="C58" i="1" l="1"/>
  <c r="C59" i="1"/>
  <c r="C57" i="1"/>
  <c r="B158" i="1" l="1"/>
  <c r="C165" i="1"/>
  <c r="B165" i="1"/>
  <c r="C170" i="1" l="1"/>
  <c r="B170" i="1"/>
  <c r="B112" i="1"/>
  <c r="B131" i="1" l="1"/>
  <c r="B53" i="1"/>
  <c r="C51" i="1" l="1"/>
  <c r="C52" i="1"/>
  <c r="C53" i="1"/>
  <c r="C50" i="1"/>
  <c r="C49" i="1"/>
  <c r="B69" i="1" l="1"/>
  <c r="B46" i="1"/>
  <c r="C45" i="1" s="1"/>
  <c r="B35" i="1"/>
  <c r="C31" i="1" s="1"/>
  <c r="C43" i="1" l="1"/>
  <c r="C46" i="1"/>
  <c r="C44" i="1"/>
  <c r="C32" i="1"/>
  <c r="C33" i="1"/>
  <c r="C30" i="1"/>
  <c r="C34" i="1"/>
</calcChain>
</file>

<file path=xl/sharedStrings.xml><?xml version="1.0" encoding="utf-8"?>
<sst xmlns="http://schemas.openxmlformats.org/spreadsheetml/2006/main" count="111" uniqueCount="66">
  <si>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</si>
  <si>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</si>
  <si>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</si>
  <si>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</si>
  <si>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</si>
  <si>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</si>
  <si>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</si>
  <si>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</si>
  <si>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</si>
  <si>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</si>
  <si>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</si>
  <si>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</si>
  <si>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</si>
  <si>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</si>
  <si>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</si>
  <si>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</si>
  <si>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</si>
  <si>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</si>
  <si>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</si>
  <si>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</si>
  <si>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</si>
  <si>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</si>
  <si>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</si>
  <si>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</si>
  <si>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</si>
  <si>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</si>
  <si>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</si>
  <si>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</si>
  <si>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</si>
  <si>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</si>
  <si>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</si>
  <si>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</si>
  <si>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</si>
  <si>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</si>
  <si>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</si>
  <si>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</si>
  <si>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</si>
  <si>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</si>
  <si>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</si>
  <si>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</si>
  <si>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</si>
  <si>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</si>
  <si>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</si>
  <si>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</si>
  <si>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</si>
  <si>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</si>
  <si>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</si>
  <si>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 xml:space="preserve">Sin especificar </t>
  </si>
  <si>
    <t>Licitación Restringida</t>
  </si>
  <si>
    <t>Sorteo de Obras</t>
  </si>
  <si>
    <t>Empresa no acogida a la Ley 187-17</t>
  </si>
  <si>
    <t>Ministerio de Obras Públicas y Comunicaciones</t>
  </si>
  <si>
    <t>INSTITUTO NACIONAL DE BIENESTAR ESTUDIANTIL</t>
  </si>
  <si>
    <t>No Especificada</t>
  </si>
  <si>
    <t>Programa de Medicamentos Esenciales</t>
  </si>
  <si>
    <t>#47</t>
  </si>
  <si>
    <t>Procesos de Excepción Seguridad Nacional</t>
  </si>
  <si>
    <t>Empresa Distribuidora de Electricidad del Este, S.A.</t>
  </si>
  <si>
    <t>Empresa de Generación Hidroélectrica Dominicana</t>
  </si>
  <si>
    <t>HERMANAS MIRABAL</t>
  </si>
  <si>
    <t>UNIDADES DE COMPRAS CAPACITADOS</t>
  </si>
  <si>
    <t>Monitoreo y Análisis de Datos</t>
  </si>
  <si>
    <t>Declinada a otra área de la Institución</t>
  </si>
  <si>
    <t xml:space="preserve">Implementación  </t>
  </si>
  <si>
    <t>Planificación</t>
  </si>
  <si>
    <t>T1-2023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</si>
</sst>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165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enero-marzo 2023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47'!$A$8:$A$15</c:f>
              <c:strCache>
                <c:ptCount val="8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Comparación de Precios</c:v>
                </c:pt>
                <c:pt idx="3">
                  <c:v>Compras Menores</c:v>
                </c:pt>
                <c:pt idx="4">
                  <c:v>Compras por Debajo del Umbral</c:v>
                </c:pt>
                <c:pt idx="5">
                  <c:v>Subasta Inversa</c:v>
                </c:pt>
                <c:pt idx="6">
                  <c:v>Procesos de Excepción Seguridad Nacional</c:v>
                </c:pt>
                <c:pt idx="7">
                  <c:v>Licitación Pública Internacional</c:v>
                </c:pt>
              </c:strCache>
            </c:strRef>
          </c:cat>
          <c:val>
            <c:numRef>
              <c:f>'Boletin 47'!$B$8:$B$15</c:f>
              <c:numCache>
                <c:formatCode>#,##0</c:formatCode>
                <c:ptCount val="8"/>
                <c:pt idx="0">
                  <c:v>23631</c:v>
                </c:pt>
                <c:pt idx="1">
                  <c:v>11980</c:v>
                </c:pt>
                <c:pt idx="2">
                  <c:v>4194</c:v>
                </c:pt>
                <c:pt idx="3">
                  <c:v>2379</c:v>
                </c:pt>
                <c:pt idx="4">
                  <c:v>673</c:v>
                </c:pt>
                <c:pt idx="5">
                  <c:v>394</c:v>
                </c:pt>
                <c:pt idx="6">
                  <c:v>173</c:v>
                </c:pt>
                <c:pt idx="7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</a:t>
            </a:r>
            <a:r>
              <a:rPr lang="es-DO" b="1" baseline="0"/>
              <a:t> enero - marzo</a:t>
            </a:r>
            <a:r>
              <a:rPr lang="es-DO" b="1"/>
              <a:t>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A6-41DA-B713-80923E0A83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47'!$A$226:$A$228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'Boletin 47'!$B$226:$B$228</c:f>
              <c:numCache>
                <c:formatCode>General</c:formatCode>
                <c:ptCount val="3"/>
                <c:pt idx="0">
                  <c:v>23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enero</a:t>
            </a:r>
            <a:r>
              <a:rPr lang="en-US" sz="1600" baseline="0"/>
              <a:t> - marzo</a:t>
            </a:r>
            <a:r>
              <a:rPr lang="en-US" sz="1600"/>
              <a:t> </a:t>
            </a:r>
            <a:r>
              <a:rPr lang="en-US" sz="1600" b="1" i="0" u="none" strike="noStrike" baseline="0">
                <a:effectLst/>
              </a:rPr>
              <a:t>2023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47'!$A$30:$A$34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No Especificada</c:v>
                </c:pt>
                <c:pt idx="4">
                  <c:v>HERMANAS MIRABAL</c:v>
                </c:pt>
              </c:strCache>
            </c:strRef>
          </c:cat>
          <c:val>
            <c:numRef>
              <c:f>'Boletin 47'!$B$30:$B$34</c:f>
              <c:numCache>
                <c:formatCode>#,##0.00</c:formatCode>
                <c:ptCount val="5"/>
                <c:pt idx="0">
                  <c:v>27235048915.992821</c:v>
                </c:pt>
                <c:pt idx="1">
                  <c:v>9238342805.5390015</c:v>
                </c:pt>
                <c:pt idx="2">
                  <c:v>2743688777.2109995</c:v>
                </c:pt>
                <c:pt idx="3">
                  <c:v>1594406038.53</c:v>
                </c:pt>
                <c:pt idx="4">
                  <c:v>577017688.90999997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enero - marzo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2023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47'!$A$86:$A$95</c:f>
              <c:strCache>
                <c:ptCount val="10"/>
                <c:pt idx="0">
                  <c:v>Licitación Restringida</c:v>
                </c:pt>
                <c:pt idx="1">
                  <c:v>Sorteo de Obras</c:v>
                </c:pt>
                <c:pt idx="2">
                  <c:v>Licitación Pública Internacional</c:v>
                </c:pt>
                <c:pt idx="3">
                  <c:v>Subasta Inversa</c:v>
                </c:pt>
                <c:pt idx="4">
                  <c:v>Procesos de Excepción Seguridad Nacional</c:v>
                </c:pt>
                <c:pt idx="5">
                  <c:v>Licitación Pública Nacional</c:v>
                </c:pt>
                <c:pt idx="6">
                  <c:v>Procesos de Excepción</c:v>
                </c:pt>
                <c:pt idx="7">
                  <c:v>Comparación de Precios</c:v>
                </c:pt>
                <c:pt idx="8">
                  <c:v>Compras Menores</c:v>
                </c:pt>
                <c:pt idx="9">
                  <c:v>Compras por Debajo del Umbral</c:v>
                </c:pt>
              </c:strCache>
            </c:strRef>
          </c:cat>
          <c:val>
            <c:numRef>
              <c:f>'Boletin 47'!$B$86:$B$95</c:f>
              <c:numCache>
                <c:formatCode>#,##0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10</c:v>
                </c:pt>
                <c:pt idx="4">
                  <c:v>11</c:v>
                </c:pt>
                <c:pt idx="5">
                  <c:v>196</c:v>
                </c:pt>
                <c:pt idx="6">
                  <c:v>589</c:v>
                </c:pt>
                <c:pt idx="7">
                  <c:v>663</c:v>
                </c:pt>
                <c:pt idx="8">
                  <c:v>4328</c:v>
                </c:pt>
                <c:pt idx="9">
                  <c:v>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marzo 2023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47'!$A$127:$A$130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47'!$B$127:$B$130</c:f>
              <c:numCache>
                <c:formatCode>#,##0_ ;\-#,##0\ </c:formatCode>
                <c:ptCount val="4"/>
                <c:pt idx="0">
                  <c:v>50165</c:v>
                </c:pt>
                <c:pt idx="1">
                  <c:v>822</c:v>
                </c:pt>
                <c:pt idx="2">
                  <c:v>12975</c:v>
                </c:pt>
                <c:pt idx="3">
                  <c:v>45899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enero -</a:t>
            </a:r>
            <a:r>
              <a:rPr lang="es-DO" sz="1600" b="1" baseline="0"/>
              <a:t> marzo </a:t>
            </a:r>
            <a:r>
              <a:rPr lang="es-DO" sz="1600" b="1"/>
              <a:t>2023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47'!$A$155:$A$157</c:f>
              <c:strCache>
                <c:ptCount val="3"/>
                <c:pt idx="0">
                  <c:v>SOCIEDAD CIVIL</c:v>
                </c:pt>
                <c:pt idx="1">
                  <c:v>PROVEEDORES CAPACITADOS</c:v>
                </c:pt>
                <c:pt idx="2">
                  <c:v>SERVIDORES PUBLICOS CAPACITADOS</c:v>
                </c:pt>
              </c:strCache>
            </c:strRef>
          </c:cat>
          <c:val>
            <c:numRef>
              <c:f>'Boletin 47'!$B$155:$B$157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enero - marzo 2023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B3-41EE-B055-5CC46AF317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47'!$A$195:$A$204</c:f>
              <c:strCache>
                <c:ptCount val="10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Monitoreo y Análisis de Datos</c:v>
                </c:pt>
                <c:pt idx="6">
                  <c:v>Base Legal</c:v>
                </c:pt>
                <c:pt idx="7">
                  <c:v>Declinada a otra área de la Institución</c:v>
                </c:pt>
                <c:pt idx="8">
                  <c:v>Implementación  </c:v>
                </c:pt>
                <c:pt idx="9">
                  <c:v>Planificación</c:v>
                </c:pt>
              </c:strCache>
            </c:strRef>
          </c:cat>
          <c:val>
            <c:numRef>
              <c:f>'Boletin 47'!$B$195:$B$204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  <c:pt idx="6">
                  <c:v>35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47'!$B$108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47'!$A$109:$A$111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47'!$B$109:$B$111</c:f>
              <c:numCache>
                <c:formatCode>#,##0</c:formatCode>
                <c:ptCount val="3"/>
                <c:pt idx="0">
                  <c:v>27929</c:v>
                </c:pt>
                <c:pt idx="1">
                  <c:v>75986</c:v>
                </c:pt>
                <c:pt idx="2">
                  <c:v>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enero - marzo </a:t>
            </a:r>
            <a:r>
              <a:rPr lang="en-US" sz="1600" b="1" i="0" u="none" strike="noStrike" baseline="0">
                <a:effectLst/>
              </a:rPr>
              <a:t>2023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47'!$A$64:$A$68</c:f>
              <c:strCache>
                <c:ptCount val="5"/>
                <c:pt idx="0">
                  <c:v>Empresa Distribuidora de Electricidad del Este, S.A.</c:v>
                </c:pt>
                <c:pt idx="1">
                  <c:v>Ministerio de Obras Públicas y Comunicaciones</c:v>
                </c:pt>
                <c:pt idx="2">
                  <c:v>Programa de Medicamentos Esenciales</c:v>
                </c:pt>
                <c:pt idx="3">
                  <c:v>INSTITUTO NACIONAL DE BIENESTAR ESTUDIANTIL</c:v>
                </c:pt>
                <c:pt idx="4">
                  <c:v>Empresa de Generación Hidroélectrica Dominicana</c:v>
                </c:pt>
              </c:strCache>
            </c:strRef>
          </c:cat>
          <c:val>
            <c:numRef>
              <c:f>'Boletin 47'!$B$64:$B$68</c:f>
              <c:numCache>
                <c:formatCode>#,##0.00</c:formatCode>
                <c:ptCount val="5"/>
                <c:pt idx="0">
                  <c:v>6435459809.2000027</c:v>
                </c:pt>
                <c:pt idx="1">
                  <c:v>4037891108.6800008</c:v>
                </c:pt>
                <c:pt idx="2">
                  <c:v>3714988500.0300002</c:v>
                </c:pt>
                <c:pt idx="3">
                  <c:v>2388629116.7492003</c:v>
                </c:pt>
                <c:pt idx="4">
                  <c:v>2096022082.3440001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enero - marzo 2023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47'!$B$169:$C$169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47'!$B$170:$C$170</c:f>
              <c:numCache>
                <c:formatCode>0%</c:formatCode>
                <c:ptCount val="2"/>
                <c:pt idx="0">
                  <c:v>0.34634146341463412</c:v>
                </c:pt>
                <c:pt idx="1">
                  <c:v>0.65365853658536588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47'!$B$169:$C$169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47'!$C$165</c:f>
              <c:numCache>
                <c:formatCode>General</c:formatCode>
                <c:ptCount val="1"/>
                <c:pt idx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26</xdr:row>
      <xdr:rowOff>172810</xdr:rowOff>
    </xdr:from>
    <xdr:to>
      <xdr:col>11</xdr:col>
      <xdr:colOff>27213</xdr:colOff>
      <xdr:row>48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152</xdr:row>
      <xdr:rowOff>140155</xdr:rowOff>
    </xdr:from>
    <xdr:to>
      <xdr:col>6</xdr:col>
      <xdr:colOff>481693</xdr:colOff>
      <xdr:row>166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190</xdr:row>
      <xdr:rowOff>36739</xdr:rowOff>
    </xdr:from>
    <xdr:to>
      <xdr:col>11</xdr:col>
      <xdr:colOff>679602</xdr:colOff>
      <xdr:row>219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530109</xdr:colOff>
      <xdr:row>106</xdr:row>
      <xdr:rowOff>176778</xdr:rowOff>
    </xdr:from>
    <xdr:to>
      <xdr:col>12</xdr:col>
      <xdr:colOff>155347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167</xdr:row>
      <xdr:rowOff>146504</xdr:rowOff>
    </xdr:from>
    <xdr:to>
      <xdr:col>7</xdr:col>
      <xdr:colOff>462643</xdr:colOff>
      <xdr:row>186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223</xdr:row>
      <xdr:rowOff>138793</xdr:rowOff>
    </xdr:from>
    <xdr:to>
      <xdr:col>6</xdr:col>
      <xdr:colOff>612321</xdr:colOff>
      <xdr:row>241</xdr:row>
      <xdr:rowOff>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9"/>
  <sheetViews>
    <sheetView showGridLines="0" tabSelected="1" zoomScale="60" zoomScaleNormal="6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9" t="s">
        <v>42</v>
      </c>
      <c r="B3" s="50" t="s">
        <v>55</v>
      </c>
    </row>
    <row r="4" spans="1:3" ht="24" thickBot="1" x14ac:dyDescent="0.3">
      <c r="A4" s="51" t="s">
        <v>38</v>
      </c>
      <c r="B4" s="52" t="s">
        <v>65</v>
      </c>
    </row>
    <row r="7" spans="1:3" x14ac:dyDescent="0.25">
      <c r="A7" s="20" t="s">
        <v>2</v>
      </c>
      <c r="B7" s="20" t="s">
        <v>3</v>
      </c>
      <c r="C7" s="20" t="s">
        <v>37</v>
      </c>
    </row>
    <row r="8" spans="1:3" x14ac:dyDescent="0.25">
      <c r="A8" s="25" t="s">
        <v>14</v>
      </c>
      <c r="B8" s="22">
        <v>23631</v>
      </c>
      <c r="C8" s="23">
        <f>+B8/$B$16</f>
        <v>0.54239349981637897</v>
      </c>
    </row>
    <row r="9" spans="1:3" x14ac:dyDescent="0.25">
      <c r="A9" s="25" t="s">
        <v>15</v>
      </c>
      <c r="B9" s="22">
        <v>11980</v>
      </c>
      <c r="C9" s="23">
        <f>+B9/$B$16</f>
        <v>0.27497245684906352</v>
      </c>
    </row>
    <row r="10" spans="1:3" x14ac:dyDescent="0.25">
      <c r="A10" s="25" t="s">
        <v>12</v>
      </c>
      <c r="B10" s="22">
        <v>4194</v>
      </c>
      <c r="C10" s="23">
        <f>+B10/$B$16</f>
        <v>9.6263312522952629E-2</v>
      </c>
    </row>
    <row r="11" spans="1:3" x14ac:dyDescent="0.25">
      <c r="A11" s="25" t="s">
        <v>0</v>
      </c>
      <c r="B11" s="22">
        <v>2379</v>
      </c>
      <c r="C11" s="23">
        <f>+B11/$B$16</f>
        <v>5.4604296731546091E-2</v>
      </c>
    </row>
    <row r="12" spans="1:3" x14ac:dyDescent="0.25">
      <c r="A12" s="25" t="s">
        <v>22</v>
      </c>
      <c r="B12" s="22">
        <v>673</v>
      </c>
      <c r="C12" s="23">
        <f>+B12/$B$16</f>
        <v>1.5447117150201983E-2</v>
      </c>
    </row>
    <row r="13" spans="1:3" x14ac:dyDescent="0.25">
      <c r="A13" s="25" t="s">
        <v>43</v>
      </c>
      <c r="B13" s="22">
        <v>394</v>
      </c>
      <c r="C13" s="23">
        <f>+B13/$B$16</f>
        <v>9.0433345574733748E-3</v>
      </c>
    </row>
    <row r="14" spans="1:3" x14ac:dyDescent="0.25">
      <c r="A14" s="25" t="s">
        <v>56</v>
      </c>
      <c r="B14" s="22">
        <v>173</v>
      </c>
      <c r="C14" s="23">
        <f>+B14/$B$16</f>
        <v>3.9708042600073452E-3</v>
      </c>
    </row>
    <row r="15" spans="1:3" x14ac:dyDescent="0.25">
      <c r="A15" s="25" t="s">
        <v>13</v>
      </c>
      <c r="B15" s="22">
        <v>144</v>
      </c>
      <c r="C15" s="23">
        <f>+B15/$B$16</f>
        <v>3.3051781123760557E-3</v>
      </c>
    </row>
    <row r="16" spans="1:3" x14ac:dyDescent="0.25">
      <c r="A16" s="24" t="s">
        <v>1</v>
      </c>
      <c r="B16" s="58">
        <f>SUM(B8:B15)</f>
        <v>43568</v>
      </c>
      <c r="C16" s="60">
        <f>+B16/$B$16</f>
        <v>1</v>
      </c>
    </row>
    <row r="17" spans="1:4" x14ac:dyDescent="0.25">
      <c r="D17" s="5"/>
    </row>
    <row r="18" spans="1:4" x14ac:dyDescent="0.25">
      <c r="D18" s="5"/>
    </row>
    <row r="19" spans="1:4" x14ac:dyDescent="0.25">
      <c r="D19" s="5"/>
    </row>
    <row r="20" spans="1:4" x14ac:dyDescent="0.25">
      <c r="A20" s="1"/>
      <c r="B20" s="57"/>
      <c r="C20" s="18"/>
      <c r="D20" s="5"/>
    </row>
    <row r="21" spans="1:4" x14ac:dyDescent="0.25">
      <c r="A21" s="1"/>
      <c r="B21" s="57"/>
      <c r="C21" s="18"/>
      <c r="D21" s="5"/>
    </row>
    <row r="22" spans="1:4" x14ac:dyDescent="0.25">
      <c r="A22" s="1"/>
      <c r="B22" s="57"/>
      <c r="C22" s="18"/>
      <c r="D22" s="5"/>
    </row>
    <row r="23" spans="1:4" x14ac:dyDescent="0.25">
      <c r="A23" s="1"/>
      <c r="B23" s="57"/>
      <c r="C23" s="18"/>
      <c r="D23" s="5"/>
    </row>
    <row r="24" spans="1:4" x14ac:dyDescent="0.25">
      <c r="A24" s="1"/>
      <c r="C24" s="19"/>
      <c r="D24" s="5"/>
    </row>
    <row r="25" spans="1:4" x14ac:dyDescent="0.25">
      <c r="A25" s="1"/>
      <c r="C25" s="19"/>
      <c r="D25" s="5"/>
    </row>
    <row r="26" spans="1:4" x14ac:dyDescent="0.25">
      <c r="A26" s="1"/>
      <c r="C26" s="19"/>
    </row>
    <row r="27" spans="1:4" x14ac:dyDescent="0.25">
      <c r="C27" s="17"/>
    </row>
    <row r="28" spans="1:4" x14ac:dyDescent="0.25">
      <c r="C28" s="17"/>
    </row>
    <row r="29" spans="1:4" x14ac:dyDescent="0.25">
      <c r="A29" s="10" t="s">
        <v>45</v>
      </c>
      <c r="B29" s="10" t="s">
        <v>35</v>
      </c>
      <c r="C29" s="10" t="s">
        <v>37</v>
      </c>
    </row>
    <row r="30" spans="1:4" x14ac:dyDescent="0.25">
      <c r="A30" s="25" t="s">
        <v>4</v>
      </c>
      <c r="B30" s="26">
        <v>27235048915.992821</v>
      </c>
      <c r="C30" s="27">
        <f>+B30/$B$35</f>
        <v>0.65803414318035758</v>
      </c>
    </row>
    <row r="31" spans="1:4" x14ac:dyDescent="0.25">
      <c r="A31" s="25" t="s">
        <v>5</v>
      </c>
      <c r="B31" s="26">
        <v>9238342805.5390015</v>
      </c>
      <c r="C31" s="27">
        <f>+B31/$B$35</f>
        <v>0.22321035703664605</v>
      </c>
    </row>
    <row r="32" spans="1:4" x14ac:dyDescent="0.25">
      <c r="A32" s="25" t="s">
        <v>6</v>
      </c>
      <c r="B32" s="26">
        <v>2743688777.2109995</v>
      </c>
      <c r="C32" s="27">
        <f>+B32/$B$35</f>
        <v>6.6291083200714265E-2</v>
      </c>
    </row>
    <row r="33" spans="1:3" x14ac:dyDescent="0.25">
      <c r="A33" s="25" t="s">
        <v>53</v>
      </c>
      <c r="B33" s="26">
        <v>1594406038.53</v>
      </c>
      <c r="C33" s="27">
        <f>+B33/$B$35</f>
        <v>3.8522920031532841E-2</v>
      </c>
    </row>
    <row r="34" spans="1:3" x14ac:dyDescent="0.25">
      <c r="A34" s="25" t="s">
        <v>59</v>
      </c>
      <c r="B34" s="26">
        <v>577017688.90999997</v>
      </c>
      <c r="C34" s="27">
        <f>+B34/$B$35</f>
        <v>1.3941496550749284E-2</v>
      </c>
    </row>
    <row r="35" spans="1:3" x14ac:dyDescent="0.25">
      <c r="A35" s="10" t="s">
        <v>1</v>
      </c>
      <c r="B35" s="28">
        <f>SUM(B30:B34)</f>
        <v>41388504226.182823</v>
      </c>
      <c r="C35" s="27">
        <v>1</v>
      </c>
    </row>
    <row r="36" spans="1:3" x14ac:dyDescent="0.25">
      <c r="C36" s="17"/>
    </row>
    <row r="37" spans="1:3" x14ac:dyDescent="0.25">
      <c r="A37" s="3"/>
      <c r="C37" s="17"/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C41" s="17"/>
    </row>
    <row r="42" spans="1:3" x14ac:dyDescent="0.25">
      <c r="A42" s="10" t="s">
        <v>10</v>
      </c>
      <c r="B42" s="10" t="s">
        <v>35</v>
      </c>
      <c r="C42" s="10" t="s">
        <v>37</v>
      </c>
    </row>
    <row r="43" spans="1:3" x14ac:dyDescent="0.25">
      <c r="A43" s="25" t="s">
        <v>7</v>
      </c>
      <c r="B43" s="29">
        <v>7314822924.523406</v>
      </c>
      <c r="C43" s="23">
        <f>+B43/$B$46</f>
        <v>0.16788949136158277</v>
      </c>
    </row>
    <row r="44" spans="1:3" x14ac:dyDescent="0.25">
      <c r="A44" s="25" t="s">
        <v>8</v>
      </c>
      <c r="B44" s="29">
        <v>36254307661.757401</v>
      </c>
      <c r="C44" s="23">
        <f>+B44/$B$46</f>
        <v>0.83210726162525117</v>
      </c>
    </row>
    <row r="45" spans="1:3" x14ac:dyDescent="0.25">
      <c r="A45" s="25" t="s">
        <v>9</v>
      </c>
      <c r="B45" s="29">
        <v>141470</v>
      </c>
      <c r="C45" s="23">
        <f>+B45/$B$46</f>
        <v>3.2470131660050569E-6</v>
      </c>
    </row>
    <row r="46" spans="1:3" x14ac:dyDescent="0.25">
      <c r="A46" s="10" t="s">
        <v>1</v>
      </c>
      <c r="B46" s="11">
        <f>SUM(B43:B45)</f>
        <v>43569272056.280807</v>
      </c>
      <c r="C46" s="23">
        <f>+B46/$B$46</f>
        <v>1</v>
      </c>
    </row>
    <row r="47" spans="1:3" x14ac:dyDescent="0.25">
      <c r="A47" s="16"/>
      <c r="B47" s="30"/>
      <c r="C47" s="19"/>
    </row>
    <row r="48" spans="1:3" x14ac:dyDescent="0.25">
      <c r="A48" s="20" t="s">
        <v>11</v>
      </c>
      <c r="B48" s="10" t="s">
        <v>35</v>
      </c>
      <c r="C48" s="10" t="s">
        <v>37</v>
      </c>
    </row>
    <row r="49" spans="1:3" x14ac:dyDescent="0.25">
      <c r="A49" s="25" t="s">
        <v>50</v>
      </c>
      <c r="B49" s="29">
        <v>26838326951.188374</v>
      </c>
      <c r="C49" s="23">
        <f>+B49/$B$53</f>
        <v>0.61599208994173349</v>
      </c>
    </row>
    <row r="50" spans="1:3" x14ac:dyDescent="0.25">
      <c r="A50" s="25" t="s">
        <v>16</v>
      </c>
      <c r="B50" s="29">
        <v>3105735767.6632004</v>
      </c>
      <c r="C50" s="23">
        <f>+B50/$B$53</f>
        <v>7.1282709604405442E-2</v>
      </c>
    </row>
    <row r="51" spans="1:3" x14ac:dyDescent="0.25">
      <c r="A51" s="25" t="s">
        <v>36</v>
      </c>
      <c r="B51" s="29">
        <v>10880100285.766817</v>
      </c>
      <c r="C51" s="23">
        <f>+B51/$B$53</f>
        <v>0.24971957924181981</v>
      </c>
    </row>
    <row r="52" spans="1:3" x14ac:dyDescent="0.25">
      <c r="A52" s="25" t="s">
        <v>17</v>
      </c>
      <c r="B52" s="29">
        <v>2745109051.6624022</v>
      </c>
      <c r="C52" s="23">
        <f>+B52/$B$53</f>
        <v>6.3005621212041271E-2</v>
      </c>
    </row>
    <row r="53" spans="1:3" x14ac:dyDescent="0.25">
      <c r="A53" s="10" t="s">
        <v>1</v>
      </c>
      <c r="B53" s="11">
        <f>SUM(B49:B52)</f>
        <v>43569272056.280792</v>
      </c>
      <c r="C53" s="23">
        <f>+B53/$B$53</f>
        <v>1</v>
      </c>
    </row>
    <row r="54" spans="1:3" x14ac:dyDescent="0.25">
      <c r="A54" s="16"/>
      <c r="B54" s="16"/>
      <c r="C54" s="16"/>
    </row>
    <row r="55" spans="1:3" x14ac:dyDescent="0.25">
      <c r="A55" s="16"/>
      <c r="B55" s="16"/>
      <c r="C55" s="16"/>
    </row>
    <row r="56" spans="1:3" x14ac:dyDescent="0.25">
      <c r="A56" s="10" t="s">
        <v>46</v>
      </c>
      <c r="B56" s="10" t="s">
        <v>35</v>
      </c>
      <c r="C56" s="10" t="s">
        <v>37</v>
      </c>
    </row>
    <row r="57" spans="1:3" x14ac:dyDescent="0.25">
      <c r="A57" s="25" t="s">
        <v>7</v>
      </c>
      <c r="B57" s="29">
        <v>2603942520.8985987</v>
      </c>
      <c r="C57" s="23">
        <f>+B57/$B$59</f>
        <v>0.23933074627124892</v>
      </c>
    </row>
    <row r="58" spans="1:3" x14ac:dyDescent="0.25">
      <c r="A58" s="25" t="s">
        <v>8</v>
      </c>
      <c r="B58" s="29">
        <v>8276157764.8682079</v>
      </c>
      <c r="C58" s="23">
        <f t="shared" ref="C58:C59" si="0">+B58/$B$59</f>
        <v>0.76066925372875105</v>
      </c>
    </row>
    <row r="59" spans="1:3" x14ac:dyDescent="0.25">
      <c r="A59" s="10" t="s">
        <v>1</v>
      </c>
      <c r="B59" s="11">
        <f>SUM(B57:B58)</f>
        <v>10880100285.766808</v>
      </c>
      <c r="C59" s="23">
        <f t="shared" si="0"/>
        <v>1</v>
      </c>
    </row>
    <row r="63" spans="1:3" x14ac:dyDescent="0.25">
      <c r="A63" s="10" t="s">
        <v>28</v>
      </c>
      <c r="B63" s="10" t="s">
        <v>35</v>
      </c>
    </row>
    <row r="64" spans="1:3" x14ac:dyDescent="0.25">
      <c r="A64" s="25" t="s">
        <v>57</v>
      </c>
      <c r="B64" s="26">
        <v>6435459809.2000027</v>
      </c>
    </row>
    <row r="65" spans="1:5" x14ac:dyDescent="0.25">
      <c r="A65" s="25" t="s">
        <v>51</v>
      </c>
      <c r="B65" s="26">
        <v>4037891108.6800008</v>
      </c>
    </row>
    <row r="66" spans="1:5" x14ac:dyDescent="0.25">
      <c r="A66" s="25" t="s">
        <v>54</v>
      </c>
      <c r="B66" s="26">
        <v>3714988500.0300002</v>
      </c>
    </row>
    <row r="67" spans="1:5" x14ac:dyDescent="0.25">
      <c r="A67" s="25" t="s">
        <v>52</v>
      </c>
      <c r="B67" s="26">
        <v>2388629116.7492003</v>
      </c>
    </row>
    <row r="68" spans="1:5" x14ac:dyDescent="0.25">
      <c r="A68" s="25" t="s">
        <v>58</v>
      </c>
      <c r="B68" s="26">
        <v>2096022082.3440001</v>
      </c>
    </row>
    <row r="69" spans="1:5" x14ac:dyDescent="0.25">
      <c r="A69" s="10" t="s">
        <v>1</v>
      </c>
      <c r="B69" s="11">
        <f>SUM(B64:B68)</f>
        <v>18672990617.003204</v>
      </c>
    </row>
    <row r="77" spans="1:5" x14ac:dyDescent="0.25">
      <c r="E77" s="4"/>
    </row>
    <row r="78" spans="1:5" x14ac:dyDescent="0.25">
      <c r="E78" s="4"/>
    </row>
    <row r="79" spans="1:5" x14ac:dyDescent="0.25">
      <c r="D79" s="8"/>
      <c r="E79" s="4"/>
    </row>
    <row r="80" spans="1:5" x14ac:dyDescent="0.25">
      <c r="C80" s="4"/>
      <c r="D80" s="4"/>
      <c r="E80" s="4"/>
    </row>
    <row r="81" spans="1:5" x14ac:dyDescent="0.25">
      <c r="C81" s="4"/>
      <c r="D81" s="4"/>
      <c r="E81" s="4"/>
    </row>
    <row r="82" spans="1:5" x14ac:dyDescent="0.25">
      <c r="C82" s="7"/>
      <c r="D82" s="8"/>
      <c r="E82" s="4"/>
    </row>
    <row r="83" spans="1:5" x14ac:dyDescent="0.25">
      <c r="C83" s="8"/>
      <c r="D83" s="8"/>
      <c r="E83" s="4"/>
    </row>
    <row r="84" spans="1:5" x14ac:dyDescent="0.25">
      <c r="A84" s="8"/>
      <c r="B84" s="8"/>
      <c r="C84" s="8"/>
      <c r="D84" s="8"/>
      <c r="E84" s="4"/>
    </row>
    <row r="85" spans="1:5" x14ac:dyDescent="0.25">
      <c r="A85" s="10" t="s">
        <v>39</v>
      </c>
      <c r="B85" s="10" t="s">
        <v>31</v>
      </c>
      <c r="C85" s="8"/>
      <c r="D85" s="8"/>
      <c r="E85" s="4"/>
    </row>
    <row r="86" spans="1:5" x14ac:dyDescent="0.25">
      <c r="A86" s="25" t="s">
        <v>48</v>
      </c>
      <c r="B86" s="31">
        <v>1</v>
      </c>
      <c r="C86" s="8"/>
      <c r="D86" s="8"/>
      <c r="E86" s="4"/>
    </row>
    <row r="87" spans="1:5" x14ac:dyDescent="0.25">
      <c r="A87" s="25" t="s">
        <v>49</v>
      </c>
      <c r="B87" s="31">
        <v>1</v>
      </c>
      <c r="C87" s="8"/>
      <c r="D87" s="8"/>
      <c r="E87" s="4"/>
    </row>
    <row r="88" spans="1:5" x14ac:dyDescent="0.25">
      <c r="A88" s="25" t="s">
        <v>13</v>
      </c>
      <c r="B88" s="31">
        <v>1</v>
      </c>
      <c r="C88" s="8"/>
      <c r="D88" s="8"/>
      <c r="E88" s="4"/>
    </row>
    <row r="89" spans="1:5" x14ac:dyDescent="0.25">
      <c r="A89" s="25" t="s">
        <v>43</v>
      </c>
      <c r="B89" s="31">
        <v>10</v>
      </c>
      <c r="C89" s="8"/>
      <c r="D89" s="8"/>
      <c r="E89" s="4"/>
    </row>
    <row r="90" spans="1:5" x14ac:dyDescent="0.25">
      <c r="A90" s="25" t="s">
        <v>56</v>
      </c>
      <c r="B90" s="31">
        <v>11</v>
      </c>
      <c r="C90" s="8"/>
      <c r="D90" s="8"/>
      <c r="E90" s="4"/>
    </row>
    <row r="91" spans="1:5" x14ac:dyDescent="0.25">
      <c r="A91" s="25" t="s">
        <v>14</v>
      </c>
      <c r="B91" s="31">
        <v>196</v>
      </c>
      <c r="C91" s="8"/>
      <c r="D91" s="8"/>
      <c r="E91" s="4"/>
    </row>
    <row r="92" spans="1:5" x14ac:dyDescent="0.25">
      <c r="A92" s="25" t="s">
        <v>15</v>
      </c>
      <c r="B92" s="31">
        <v>589</v>
      </c>
      <c r="C92" s="8"/>
      <c r="D92" s="8"/>
      <c r="E92" s="4"/>
    </row>
    <row r="93" spans="1:5" x14ac:dyDescent="0.25">
      <c r="A93" s="25" t="s">
        <v>12</v>
      </c>
      <c r="B93" s="31">
        <v>663</v>
      </c>
      <c r="C93" s="8"/>
      <c r="D93" s="8"/>
      <c r="E93" s="4"/>
    </row>
    <row r="94" spans="1:5" x14ac:dyDescent="0.25">
      <c r="A94" s="25" t="s">
        <v>0</v>
      </c>
      <c r="B94" s="31">
        <v>4328</v>
      </c>
      <c r="C94" s="8"/>
      <c r="D94" s="8"/>
      <c r="E94" s="4"/>
    </row>
    <row r="95" spans="1:5" x14ac:dyDescent="0.25">
      <c r="A95" s="25" t="s">
        <v>22</v>
      </c>
      <c r="B95" s="31">
        <v>8549</v>
      </c>
      <c r="C95" s="8"/>
      <c r="D95" s="8"/>
      <c r="E95" s="4"/>
    </row>
    <row r="96" spans="1:5" x14ac:dyDescent="0.25">
      <c r="A96" s="8"/>
      <c r="B96" s="8"/>
      <c r="C96" s="8"/>
      <c r="D96" s="8"/>
      <c r="E96" s="4"/>
    </row>
    <row r="97" spans="1:5" x14ac:dyDescent="0.25">
      <c r="A97" s="8"/>
      <c r="B97" s="8"/>
      <c r="C97" s="8"/>
      <c r="D97" s="8"/>
      <c r="E97" s="4"/>
    </row>
    <row r="98" spans="1:5" x14ac:dyDescent="0.25">
      <c r="A98" s="8"/>
      <c r="B98" s="8"/>
      <c r="C98" s="8"/>
      <c r="D98" s="8"/>
      <c r="E98" s="4"/>
    </row>
    <row r="108" spans="1:5" x14ac:dyDescent="0.25">
      <c r="A108" s="32" t="s">
        <v>40</v>
      </c>
      <c r="B108" s="32" t="s">
        <v>20</v>
      </c>
    </row>
    <row r="109" spans="1:5" x14ac:dyDescent="0.25">
      <c r="A109" s="33" t="s">
        <v>7</v>
      </c>
      <c r="B109" s="34">
        <v>27929</v>
      </c>
    </row>
    <row r="110" spans="1:5" x14ac:dyDescent="0.25">
      <c r="A110" s="33" t="s">
        <v>8</v>
      </c>
      <c r="B110" s="34">
        <v>75986</v>
      </c>
    </row>
    <row r="111" spans="1:5" x14ac:dyDescent="0.25">
      <c r="A111" s="33" t="s">
        <v>9</v>
      </c>
      <c r="B111" s="34">
        <v>5946</v>
      </c>
    </row>
    <row r="112" spans="1:5" x14ac:dyDescent="0.25">
      <c r="A112" s="32" t="s">
        <v>1</v>
      </c>
      <c r="B112" s="35">
        <f>SUM(B109:B111)</f>
        <v>109861</v>
      </c>
    </row>
    <row r="125" spans="1:9" x14ac:dyDescent="0.25">
      <c r="E125" s="1"/>
      <c r="F125" s="2"/>
    </row>
    <row r="126" spans="1:9" x14ac:dyDescent="0.25">
      <c r="A126" s="20" t="s">
        <v>41</v>
      </c>
      <c r="B126" s="20" t="s">
        <v>31</v>
      </c>
      <c r="E126" s="1"/>
      <c r="F126" s="2"/>
    </row>
    <row r="127" spans="1:9" x14ac:dyDescent="0.25">
      <c r="A127" s="21" t="s">
        <v>50</v>
      </c>
      <c r="B127" s="36">
        <v>50165</v>
      </c>
      <c r="H127" s="3"/>
      <c r="I127" s="3"/>
    </row>
    <row r="128" spans="1:9" x14ac:dyDescent="0.25">
      <c r="A128" s="21" t="s">
        <v>16</v>
      </c>
      <c r="B128" s="36">
        <v>822</v>
      </c>
      <c r="F128" s="2"/>
      <c r="H128" s="3"/>
      <c r="I128" s="3"/>
    </row>
    <row r="129" spans="1:9" x14ac:dyDescent="0.25">
      <c r="A129" s="21" t="s">
        <v>36</v>
      </c>
      <c r="B129" s="36">
        <v>12975</v>
      </c>
      <c r="F129" s="2"/>
      <c r="H129" s="3"/>
      <c r="I129" s="3"/>
    </row>
    <row r="130" spans="1:9" x14ac:dyDescent="0.25">
      <c r="A130" s="21" t="s">
        <v>17</v>
      </c>
      <c r="B130" s="36">
        <v>45899</v>
      </c>
      <c r="F130" s="2"/>
      <c r="H130" s="3"/>
      <c r="I130" s="3"/>
    </row>
    <row r="131" spans="1:9" x14ac:dyDescent="0.25">
      <c r="A131" s="20" t="s">
        <v>20</v>
      </c>
      <c r="B131" s="59">
        <f>SUM(B127:B130)</f>
        <v>109861</v>
      </c>
      <c r="F131" s="2"/>
      <c r="H131" s="3"/>
      <c r="I131" s="3"/>
    </row>
    <row r="132" spans="1:9" x14ac:dyDescent="0.25">
      <c r="E132" s="1"/>
      <c r="F132" s="2"/>
      <c r="H132" s="3"/>
      <c r="I132" s="3"/>
    </row>
    <row r="133" spans="1:9" x14ac:dyDescent="0.25">
      <c r="D133" s="1"/>
      <c r="E133" s="2"/>
      <c r="F133" s="2"/>
      <c r="H133" s="3"/>
      <c r="I133" s="3"/>
    </row>
    <row r="134" spans="1:9" x14ac:dyDescent="0.25">
      <c r="D134" s="1"/>
      <c r="E134" s="2"/>
      <c r="F134" s="2"/>
      <c r="H134" s="3"/>
      <c r="I134" s="3"/>
    </row>
    <row r="135" spans="1:9" x14ac:dyDescent="0.25">
      <c r="D135" s="1"/>
      <c r="E135" s="2"/>
      <c r="F135" s="2"/>
    </row>
    <row r="136" spans="1:9" x14ac:dyDescent="0.25">
      <c r="D136" s="1"/>
      <c r="E136" s="2"/>
      <c r="F136" s="2"/>
    </row>
    <row r="137" spans="1:9" x14ac:dyDescent="0.25">
      <c r="D137" s="1"/>
      <c r="E137" s="2"/>
      <c r="F137" s="2"/>
    </row>
    <row r="138" spans="1:9" x14ac:dyDescent="0.25">
      <c r="D138" s="1"/>
      <c r="E138" s="2"/>
    </row>
    <row r="139" spans="1:9" x14ac:dyDescent="0.25">
      <c r="D139" s="1"/>
      <c r="E139" s="2"/>
    </row>
    <row r="140" spans="1:9" x14ac:dyDescent="0.25">
      <c r="D140" s="1"/>
      <c r="E140" s="2"/>
    </row>
    <row r="143" spans="1:9" x14ac:dyDescent="0.25">
      <c r="D143" s="1"/>
    </row>
    <row r="144" spans="1:9" x14ac:dyDescent="0.25">
      <c r="D144" s="1"/>
    </row>
    <row r="145" spans="1:7" x14ac:dyDescent="0.25">
      <c r="D145" s="1"/>
    </row>
    <row r="146" spans="1:7" x14ac:dyDescent="0.25">
      <c r="D146" s="1"/>
      <c r="G146" s="3"/>
    </row>
    <row r="147" spans="1:7" x14ac:dyDescent="0.25">
      <c r="D147" s="1"/>
      <c r="G147" s="3"/>
    </row>
    <row r="148" spans="1:7" x14ac:dyDescent="0.25">
      <c r="D148" s="1"/>
    </row>
    <row r="149" spans="1:7" x14ac:dyDescent="0.25">
      <c r="D149" s="1"/>
      <c r="E149" s="1"/>
    </row>
    <row r="150" spans="1:7" x14ac:dyDescent="0.25">
      <c r="D150" s="1"/>
      <c r="E150" s="1"/>
    </row>
    <row r="151" spans="1:7" x14ac:dyDescent="0.25">
      <c r="D151" s="1"/>
      <c r="E151" s="1"/>
    </row>
    <row r="152" spans="1:7" x14ac:dyDescent="0.25">
      <c r="D152" s="1"/>
      <c r="E152" s="1"/>
    </row>
    <row r="153" spans="1:7" ht="37.5" customHeight="1" thickBot="1" x14ac:dyDescent="0.3">
      <c r="E153" s="1"/>
    </row>
    <row r="154" spans="1:7" ht="40.5" customHeight="1" thickBot="1" x14ac:dyDescent="0.3">
      <c r="A154" s="37" t="s">
        <v>33</v>
      </c>
      <c r="B154" s="38" t="s">
        <v>34</v>
      </c>
      <c r="D154" s="6"/>
    </row>
    <row r="155" spans="1:7" ht="16.5" thickBot="1" x14ac:dyDescent="0.3">
      <c r="A155" s="39" t="s">
        <v>25</v>
      </c>
      <c r="B155" s="40">
        <f>+B162+C162</f>
        <v>0</v>
      </c>
      <c r="D155" s="6"/>
    </row>
    <row r="156" spans="1:7" ht="30.75" customHeight="1" thickBot="1" x14ac:dyDescent="0.3">
      <c r="A156" s="39" t="s">
        <v>24</v>
      </c>
      <c r="B156" s="40">
        <f t="shared" ref="B156:B157" si="1">+B163+C163</f>
        <v>0</v>
      </c>
      <c r="D156" s="6"/>
    </row>
    <row r="157" spans="1:7" ht="16.5" thickBot="1" x14ac:dyDescent="0.3">
      <c r="A157" s="39" t="s">
        <v>23</v>
      </c>
      <c r="B157" s="40">
        <f t="shared" si="1"/>
        <v>205</v>
      </c>
    </row>
    <row r="158" spans="1:7" ht="16.5" thickBot="1" x14ac:dyDescent="0.3">
      <c r="A158" s="41" t="s">
        <v>26</v>
      </c>
      <c r="B158" s="42">
        <f>SUM(B155:B157)</f>
        <v>205</v>
      </c>
    </row>
    <row r="159" spans="1:7" x14ac:dyDescent="0.25">
      <c r="D159" s="6"/>
    </row>
    <row r="160" spans="1:7" ht="15.75" thickBot="1" x14ac:dyDescent="0.3">
      <c r="A160" s="43"/>
      <c r="B160" s="43"/>
      <c r="C160" s="43"/>
      <c r="D160" s="6"/>
    </row>
    <row r="161" spans="1:21" ht="21.75" thickBot="1" x14ac:dyDescent="0.3">
      <c r="A161" s="37" t="s">
        <v>33</v>
      </c>
      <c r="B161" s="38" t="s">
        <v>8</v>
      </c>
      <c r="C161" s="38" t="s">
        <v>7</v>
      </c>
      <c r="D161" s="6"/>
    </row>
    <row r="162" spans="1:21" ht="16.5" thickBot="1" x14ac:dyDescent="0.3">
      <c r="A162" s="39" t="s">
        <v>25</v>
      </c>
      <c r="B162" s="40"/>
      <c r="C162" s="40"/>
      <c r="D162" s="6"/>
    </row>
    <row r="163" spans="1:21" ht="16.5" thickBot="1" x14ac:dyDescent="0.3">
      <c r="A163" s="39" t="s">
        <v>24</v>
      </c>
      <c r="B163" s="40"/>
      <c r="C163" s="40"/>
      <c r="D163" s="6"/>
    </row>
    <row r="164" spans="1:21" ht="16.5" thickBot="1" x14ac:dyDescent="0.3">
      <c r="A164" s="39" t="s">
        <v>60</v>
      </c>
      <c r="B164" s="40">
        <v>71</v>
      </c>
      <c r="C164" s="40">
        <v>134</v>
      </c>
      <c r="D164" s="6"/>
    </row>
    <row r="165" spans="1:21" ht="16.5" thickBot="1" x14ac:dyDescent="0.3">
      <c r="A165" s="41" t="s">
        <v>26</v>
      </c>
      <c r="B165" s="42">
        <f>SUM(B162:B164)</f>
        <v>71</v>
      </c>
      <c r="C165" s="42">
        <f>SUM(C162:C164)</f>
        <v>134</v>
      </c>
    </row>
    <row r="166" spans="1:21" x14ac:dyDescent="0.25">
      <c r="Q166" s="9"/>
      <c r="R166" s="9"/>
      <c r="S166" s="9"/>
      <c r="T166" s="9"/>
      <c r="U166" s="9"/>
    </row>
    <row r="167" spans="1:21" x14ac:dyDescent="0.25">
      <c r="A167" s="43"/>
      <c r="B167" s="43"/>
      <c r="C167" s="43"/>
    </row>
    <row r="168" spans="1:21" ht="15.75" thickBot="1" x14ac:dyDescent="0.3">
      <c r="A168" s="43"/>
      <c r="B168" s="43"/>
      <c r="C168" s="43"/>
    </row>
    <row r="169" spans="1:21" ht="15.75" thickBot="1" x14ac:dyDescent="0.3">
      <c r="A169" s="43"/>
      <c r="B169" s="44" t="s">
        <v>8</v>
      </c>
      <c r="C169" s="38" t="s">
        <v>7</v>
      </c>
    </row>
    <row r="170" spans="1:21" ht="16.5" thickBot="1" x14ac:dyDescent="0.3">
      <c r="A170" s="43"/>
      <c r="B170" s="45">
        <f>B165/B158</f>
        <v>0.34634146341463412</v>
      </c>
      <c r="C170" s="46">
        <f>C165/B158</f>
        <v>0.65365853658536588</v>
      </c>
    </row>
    <row r="178" ht="27" customHeight="1" x14ac:dyDescent="0.25"/>
    <row r="180" ht="15" customHeight="1" x14ac:dyDescent="0.25"/>
    <row r="183" ht="33.75" customHeight="1" x14ac:dyDescent="0.25"/>
    <row r="187" ht="17.25" customHeight="1" x14ac:dyDescent="0.25"/>
    <row r="189" ht="17.25" customHeight="1" x14ac:dyDescent="0.25"/>
    <row r="190" ht="15" customHeight="1" x14ac:dyDescent="0.25"/>
    <row r="194" spans="1:2" ht="30" x14ac:dyDescent="0.25">
      <c r="A194" s="47" t="s">
        <v>30</v>
      </c>
      <c r="B194" s="48" t="s">
        <v>31</v>
      </c>
    </row>
    <row r="195" spans="1:2" ht="17.25" thickBot="1" x14ac:dyDescent="0.3">
      <c r="A195" s="55" t="s">
        <v>18</v>
      </c>
      <c r="B195" s="56">
        <v>5</v>
      </c>
    </row>
    <row r="196" spans="1:2" ht="17.25" thickBot="1" x14ac:dyDescent="0.3">
      <c r="A196" s="55" t="s">
        <v>21</v>
      </c>
      <c r="B196" s="56">
        <v>1</v>
      </c>
    </row>
    <row r="197" spans="1:2" ht="17.25" thickBot="1" x14ac:dyDescent="0.3">
      <c r="A197" s="55" t="s">
        <v>32</v>
      </c>
      <c r="B197" s="56">
        <v>3</v>
      </c>
    </row>
    <row r="198" spans="1:2" ht="17.25" thickBot="1" x14ac:dyDescent="0.3">
      <c r="A198" s="55" t="s">
        <v>27</v>
      </c>
      <c r="B198" s="56">
        <v>6</v>
      </c>
    </row>
    <row r="199" spans="1:2" ht="17.25" thickBot="1" x14ac:dyDescent="0.3">
      <c r="A199" s="55" t="s">
        <v>19</v>
      </c>
      <c r="B199" s="56">
        <v>6</v>
      </c>
    </row>
    <row r="200" spans="1:2" ht="17.25" thickBot="1" x14ac:dyDescent="0.3">
      <c r="A200" s="55" t="s">
        <v>61</v>
      </c>
      <c r="B200" s="56">
        <v>16</v>
      </c>
    </row>
    <row r="201" spans="1:2" ht="17.25" thickBot="1" x14ac:dyDescent="0.3">
      <c r="A201" s="55" t="s">
        <v>29</v>
      </c>
      <c r="B201" s="56">
        <v>35</v>
      </c>
    </row>
    <row r="202" spans="1:2" ht="17.25" thickBot="1" x14ac:dyDescent="0.3">
      <c r="A202" s="55" t="s">
        <v>62</v>
      </c>
      <c r="B202" s="56">
        <v>6</v>
      </c>
    </row>
    <row r="203" spans="1:2" ht="17.25" thickBot="1" x14ac:dyDescent="0.3">
      <c r="A203" s="55" t="s">
        <v>63</v>
      </c>
      <c r="B203" s="56">
        <v>1</v>
      </c>
    </row>
    <row r="204" spans="1:2" ht="17.25" thickBot="1" x14ac:dyDescent="0.3">
      <c r="A204" s="55" t="s">
        <v>64</v>
      </c>
      <c r="B204" s="56">
        <v>3</v>
      </c>
    </row>
    <row r="205" spans="1:2" ht="17.25" thickBot="1" x14ac:dyDescent="0.3">
      <c r="A205" s="55"/>
      <c r="B205" s="56"/>
    </row>
    <row r="206" spans="1:2" ht="17.25" thickBot="1" x14ac:dyDescent="0.3">
      <c r="A206" s="55"/>
      <c r="B206" s="56"/>
    </row>
    <row r="207" spans="1:2" ht="17.25" thickBot="1" x14ac:dyDescent="0.3">
      <c r="A207" s="55"/>
      <c r="B207" s="56"/>
    </row>
    <row r="208" spans="1:2" ht="17.25" thickBot="1" x14ac:dyDescent="0.3">
      <c r="A208" s="55"/>
      <c r="B208" s="56"/>
    </row>
    <row r="209" spans="1:6" ht="17.25" thickBot="1" x14ac:dyDescent="0.3">
      <c r="A209" s="55"/>
      <c r="B209" s="56"/>
    </row>
    <row r="218" spans="1:6" x14ac:dyDescent="0.25">
      <c r="D218" s="14"/>
    </row>
    <row r="219" spans="1:6" x14ac:dyDescent="0.25">
      <c r="A219" s="12"/>
      <c r="D219" s="13"/>
      <c r="E219" s="14"/>
    </row>
    <row r="220" spans="1:6" x14ac:dyDescent="0.25">
      <c r="A220" s="13"/>
      <c r="B220" s="13"/>
      <c r="C220" s="13"/>
      <c r="D220" s="15"/>
      <c r="E220" s="13"/>
      <c r="F220" s="14"/>
    </row>
    <row r="221" spans="1:6" x14ac:dyDescent="0.25">
      <c r="A221" s="13"/>
      <c r="C221" s="13"/>
      <c r="D221" s="15"/>
      <c r="E221" s="13"/>
      <c r="F221" s="14"/>
    </row>
    <row r="222" spans="1:6" x14ac:dyDescent="0.25">
      <c r="A222" s="15"/>
      <c r="B222" s="15"/>
      <c r="C222" s="15"/>
      <c r="D222" s="15"/>
      <c r="E222" s="13"/>
      <c r="F222" s="14"/>
    </row>
    <row r="223" spans="1:6" x14ac:dyDescent="0.25">
      <c r="A223" s="15"/>
      <c r="B223" s="15"/>
      <c r="C223" s="15"/>
      <c r="D223" s="15"/>
      <c r="E223" s="13"/>
      <c r="F223" s="14"/>
    </row>
    <row r="224" spans="1:6" x14ac:dyDescent="0.25">
      <c r="A224" s="15"/>
      <c r="B224" s="15"/>
      <c r="C224" s="15"/>
      <c r="D224" s="15"/>
      <c r="E224" s="13"/>
      <c r="F224" s="14"/>
    </row>
    <row r="225" spans="1:6" ht="15.75" thickBot="1" x14ac:dyDescent="0.3">
      <c r="A225" s="47" t="s">
        <v>44</v>
      </c>
      <c r="B225" s="48" t="s">
        <v>31</v>
      </c>
      <c r="C225" s="15"/>
      <c r="D225" s="15"/>
      <c r="E225" s="13"/>
      <c r="F225" s="14"/>
    </row>
    <row r="226" spans="1:6" ht="17.25" thickBot="1" x14ac:dyDescent="0.3">
      <c r="A226" s="53" t="s">
        <v>7</v>
      </c>
      <c r="B226" s="54">
        <v>23</v>
      </c>
      <c r="C226" s="15"/>
      <c r="D226" s="15"/>
      <c r="E226" s="13"/>
      <c r="F226" s="14"/>
    </row>
    <row r="227" spans="1:6" ht="17.25" thickBot="1" x14ac:dyDescent="0.3">
      <c r="A227" s="55" t="s">
        <v>8</v>
      </c>
      <c r="B227" s="56">
        <v>59</v>
      </c>
      <c r="C227" s="15"/>
      <c r="D227" s="13"/>
      <c r="E227" s="13"/>
    </row>
    <row r="228" spans="1:6" ht="17.25" thickBot="1" x14ac:dyDescent="0.3">
      <c r="A228" s="53" t="s">
        <v>47</v>
      </c>
      <c r="B228" s="54"/>
      <c r="C228" s="15"/>
    </row>
    <row r="229" spans="1:6" x14ac:dyDescent="0.25">
      <c r="A229" s="13"/>
      <c r="B229" s="13"/>
      <c r="C229" s="13"/>
    </row>
  </sheetData>
  <sortState ref="A8:C17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2023-04-11T14:32:25Z</dcterms:modified>
</cp:coreProperties>
</file>